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2019г." sheetId="1" r:id="rId1"/>
  </sheets>
  <definedNames>
    <definedName name="_xlnm.Print_Area" localSheetId="0">'за 2019г.'!$A$1:$G$51</definedName>
  </definedNames>
  <calcPr fullCalcOnLoad="1"/>
</workbook>
</file>

<file path=xl/sharedStrings.xml><?xml version="1.0" encoding="utf-8"?>
<sst xmlns="http://schemas.openxmlformats.org/spreadsheetml/2006/main" count="135" uniqueCount="98">
  <si>
    <t>Код</t>
  </si>
  <si>
    <t>Источники доходов</t>
  </si>
  <si>
    <t>I</t>
  </si>
  <si>
    <t xml:space="preserve"> 1 00 00000 00 0000 000</t>
  </si>
  <si>
    <t>НАЛОГОВЫЕ И НЕНАЛОГОВЫЕ ДОХОДЫ</t>
  </si>
  <si>
    <t>000</t>
  </si>
  <si>
    <t xml:space="preserve"> 1 05 00000 00 0000 000</t>
  </si>
  <si>
    <t>Налоги на совокупный доход</t>
  </si>
  <si>
    <t xml:space="preserve"> 1 05 01000 00 0000 110</t>
  </si>
  <si>
    <t xml:space="preserve">Единый налог на вмененный доход для отдельных видов деятельности </t>
  </si>
  <si>
    <t>182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</si>
  <si>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</si>
  <si>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</si>
  <si>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 1 09 04040 01 0000 110</t>
  </si>
  <si>
    <t>Налог с имущества, переходящего в порядке наследования или дарения</t>
  </si>
  <si>
    <t>1 13 00000 00 0000 000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</si>
  <si>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</si>
  <si>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</si>
  <si>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</si>
  <si>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</si>
  <si>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1 16 90030 03 0100 140</t>
  </si>
  <si>
    <t>860</t>
  </si>
  <si>
    <t xml:space="preserve"> 1 16 90030 03 0200 140</t>
  </si>
  <si>
    <t xml:space="preserve"> 1 17 00000 00 0000 000</t>
  </si>
  <si>
    <t>Прочие неналоговые доходы</t>
  </si>
  <si>
    <t>II</t>
  </si>
  <si>
    <t xml:space="preserve"> 2 00 00000 00 0000 000</t>
  </si>
  <si>
    <t>БЕЗВОЗМЕЗДНЫЕ ПОСТУПЛЕНИЯ</t>
  </si>
  <si>
    <t>Субвенции  бюджетам субъектов Российской Федерации и муниципальных образований</t>
  </si>
  <si>
    <t>ИТОГО ДОХОДОВ</t>
  </si>
  <si>
    <t>967</t>
  </si>
  <si>
    <t>№п/п</t>
  </si>
  <si>
    <t>1 17 01030 03 0000 180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</si>
  <si>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</si>
  <si>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</si>
  <si>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 xml:space="preserve"> 1 05 01021 01 0000 110</t>
  </si>
  <si>
    <t xml:space="preserve"> 1 05 02010 02 0000 110</t>
  </si>
  <si>
    <t>867</t>
  </si>
  <si>
    <t>1 13 02993 03 0100 130</t>
  </si>
  <si>
    <t>1 05 01050 01 0000 110</t>
  </si>
  <si>
    <t>807</t>
  </si>
  <si>
    <t>1 05 04030 02 1000 110</t>
  </si>
  <si>
    <t>806</t>
  </si>
  <si>
    <t xml:space="preserve"> 1 05 01011 01 0000 110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</si>
  <si>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</si>
  <si>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</si>
  <si>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</si>
  <si>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</si>
  <si>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</si>
  <si>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</si>
  <si>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</si>
  <si>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</si>
  <si>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>1 16 90030 03 0100 140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</si>
  <si>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</si>
  <si>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</si>
  <si>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</si>
  <si>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 вознаграждение,  причитающееся приемному родителю</t>
  </si>
  <si>
    <t>824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</si>
  <si>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</si>
  <si>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</si>
  <si>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</si>
  <si>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</si>
  <si>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</si>
  <si>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1 16 90030 03 0400 140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</si>
  <si>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</si>
  <si>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Приложение №1 к РМС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</si>
  <si>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</si>
  <si>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</si>
  <si>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</si>
  <si>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2 02 30000 00 0000 151</t>
  </si>
  <si>
    <t>2 02 30024 03 0000 151</t>
  </si>
  <si>
    <t xml:space="preserve"> 2 02 30024 03 0100 151</t>
  </si>
  <si>
    <t xml:space="preserve"> 2 02 30024 03 0200 151</t>
  </si>
  <si>
    <t>2 02 30027 03 0000 151</t>
  </si>
  <si>
    <t xml:space="preserve"> 2 02 30027 03 0100 151</t>
  </si>
  <si>
    <t xml:space="preserve"> 2 02 30027 03 0200 151</t>
  </si>
  <si>
    <t>1 13 02993 03 0200 130</t>
  </si>
  <si>
    <t xml:space="preserve">Другие виды прочих доходов от компенсации затрат бюджетов внутригородских муниципальных образований Санкт-Петербурга </t>
  </si>
  <si>
    <t>815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</si>
  <si>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 Санкт-Петербурге" , за исключением статьи 37-2 указанного Закона Санкт-Петербурга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</si>
  <si>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</si>
  <si>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</si>
  <si>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</si>
  <si>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2 19 60010 03 0000 151</t>
  </si>
  <si>
    <t>Возврат прочих остатков субсидий, субвенций и иных межбюджетных  трансфертов,имеющих целевое назначение, прошлых лет из бюджетов внутригородских муниципальных образований городов федерального значения</t>
  </si>
  <si>
    <t>от      2020 года №</t>
  </si>
  <si>
    <t xml:space="preserve">Показатели доходов местного бюджета внутригородского Муниципального образования Санкт-Петербурга Муниципальный округ Комендантский аэродром  за 2019 год по кодам классификации доходов бюджетов </t>
  </si>
  <si>
    <t xml:space="preserve">Утверждено на 2019г.    (тыс. руб.)      </t>
  </si>
  <si>
    <t>Исполнено 2019г.                    (тыс. руб.)</t>
  </si>
  <si>
    <t xml:space="preserve">% исполнения бюджета за  2019г. (%) </t>
  </si>
  <si>
    <t xml:space="preserve">2 02 00000 00 0000 000 </t>
  </si>
  <si>
    <t>Безвозмездные поступленияот других бюджетов бюджетной системы Российской Федерации</t>
  </si>
  <si>
    <t xml:space="preserve">2 02 10000 00 0000 150 </t>
  </si>
  <si>
    <t>Дотации  бюджетам бюджетной системы Российской Федерации и муниципальных образований</t>
  </si>
  <si>
    <t>2 02 19999 00 0000 150</t>
  </si>
  <si>
    <t xml:space="preserve">Прочие дотации </t>
  </si>
  <si>
    <t>2 02 19999 03 0000 150</t>
  </si>
  <si>
    <t xml:space="preserve">Прочие дотации бюджетам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</si>
</sst>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" fontId="9" fillId="0" borderId="10" xfId="0" applyNumberFormat="1" applyFont="1" applyBorder="1" applyAlignment="1">
      <alignment horizontal="left"/>
    </xf>
    <xf numFmtId="16" fontId="9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 vertical="center"/>
    </xf>
    <xf numFmtId="16" fontId="7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justify" wrapText="1"/>
    </xf>
    <xf numFmtId="0" fontId="9" fillId="0" borderId="0" xfId="0" applyFont="1" applyAlignment="1">
      <alignment/>
    </xf>
    <xf numFmtId="16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3" fontId="11" fillId="0" borderId="0" xfId="0" applyNumberFormat="1" applyFont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vertical="center"/>
    </xf>
    <xf numFmtId="188" fontId="11" fillId="0" borderId="13" xfId="0" applyNumberFormat="1" applyFont="1" applyBorder="1" applyAlignment="1">
      <alignment horizontal="center" vertical="center"/>
    </xf>
    <xf numFmtId="188" fontId="11" fillId="0" borderId="14" xfId="0" applyNumberFormat="1" applyFont="1" applyBorder="1" applyAlignment="1">
      <alignment horizontal="center" vertical="center"/>
    </xf>
    <xf numFmtId="188" fontId="11" fillId="0" borderId="15" xfId="0" applyNumberFormat="1" applyFont="1" applyBorder="1" applyAlignment="1">
      <alignment horizontal="center" vertical="center"/>
    </xf>
    <xf numFmtId="188" fontId="8" fillId="0" borderId="13" xfId="0" applyNumberFormat="1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8" fillId="0" borderId="15" xfId="0" applyNumberFormat="1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justify" wrapText="1"/>
    </xf>
    <xf numFmtId="3" fontId="11" fillId="33" borderId="15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88" fontId="8" fillId="32" borderId="10" xfId="0" applyNumberFormat="1" applyFont="1" applyFill="1" applyBorder="1" applyAlignment="1">
      <alignment horizontal="center" vertical="center"/>
    </xf>
    <xf numFmtId="188" fontId="8" fillId="34" borderId="16" xfId="0" applyNumberFormat="1" applyFont="1" applyFill="1" applyBorder="1" applyAlignment="1">
      <alignment horizontal="center" vertical="center"/>
    </xf>
    <xf numFmtId="188" fontId="8" fillId="34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8" fontId="8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3" fontId="9" fillId="0" borderId="17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7" xfId="0" applyNumberFormat="1" applyFont="1" applyBorder="1" applyAlignment="1">
      <alignment horizontal="center" vertical="center" wrapText="1"/>
    </xf>
    <xf numFmtId="188" fontId="2" fillId="0" borderId="18" xfId="0" applyNumberFormat="1" applyFont="1" applyBorder="1" applyAlignment="1">
      <alignment horizontal="center" vertical="center" wrapText="1"/>
    </xf>
    <xf numFmtId="188" fontId="2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110" zoomScaleSheetLayoutView="110" zoomScalePageLayoutView="0" workbookViewId="0" topLeftCell="A1">
      <selection activeCell="D1" sqref="D1:F2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25.140625" style="0" customWidth="1"/>
    <col min="4" max="4" width="50.140625" style="0" customWidth="1"/>
    <col min="5" max="6" width="18.421875" style="39" customWidth="1"/>
    <col min="7" max="7" width="16.140625" style="40" customWidth="1"/>
  </cols>
  <sheetData>
    <row r="1" spans="4:27" ht="25.5" customHeight="1">
      <c r="D1" s="86" t="s">
        <v>65</v>
      </c>
      <c r="E1" s="86"/>
      <c r="F1" s="8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4.25" customHeight="1">
      <c r="D2" s="87"/>
      <c r="E2" s="88" t="s">
        <v>85</v>
      </c>
      <c r="F2" s="8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7" ht="12" customHeight="1">
      <c r="A3" s="78" t="s">
        <v>86</v>
      </c>
      <c r="B3" s="78"/>
      <c r="C3" s="78"/>
      <c r="D3" s="78"/>
      <c r="E3" s="78"/>
      <c r="F3" s="78"/>
      <c r="G3" s="78"/>
    </row>
    <row r="4" spans="1:7" ht="34.5" customHeight="1">
      <c r="A4" s="78"/>
      <c r="B4" s="78"/>
      <c r="C4" s="78"/>
      <c r="D4" s="78"/>
      <c r="E4" s="78"/>
      <c r="F4" s="78"/>
      <c r="G4" s="78"/>
    </row>
    <row r="5" spans="1:5" ht="23.25" customHeight="1">
      <c r="A5" s="7"/>
      <c r="B5" s="7"/>
      <c r="C5" s="7"/>
      <c r="D5" s="7"/>
      <c r="E5" s="38"/>
    </row>
    <row r="6" spans="1:18" ht="25.5" customHeight="1">
      <c r="A6" s="79" t="s">
        <v>31</v>
      </c>
      <c r="B6" s="80" t="s">
        <v>0</v>
      </c>
      <c r="C6" s="80"/>
      <c r="D6" s="81" t="s">
        <v>1</v>
      </c>
      <c r="E6" s="82" t="s">
        <v>87</v>
      </c>
      <c r="F6" s="82" t="s">
        <v>88</v>
      </c>
      <c r="G6" s="83" t="s">
        <v>89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4.25" customHeight="1">
      <c r="A7" s="79"/>
      <c r="B7" s="80"/>
      <c r="C7" s="80"/>
      <c r="D7" s="81"/>
      <c r="E7" s="82"/>
      <c r="F7" s="82"/>
      <c r="G7" s="8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22.5" customHeight="1">
      <c r="A8" s="79"/>
      <c r="B8" s="80"/>
      <c r="C8" s="80"/>
      <c r="D8" s="81"/>
      <c r="E8" s="82"/>
      <c r="F8" s="82"/>
      <c r="G8" s="85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28" s="3" customFormat="1" ht="14.25" customHeight="1">
      <c r="A9" s="9" t="s">
        <v>2</v>
      </c>
      <c r="B9" s="21" t="s">
        <v>5</v>
      </c>
      <c r="C9" s="22" t="s">
        <v>3</v>
      </c>
      <c r="D9" s="23" t="s">
        <v>4</v>
      </c>
      <c r="E9" s="41">
        <f>E10+E17+E19+E24+E35</f>
        <v>90542.5</v>
      </c>
      <c r="F9" s="41">
        <f>F10+F17+F19+F24+F35</f>
        <v>89593</v>
      </c>
      <c r="G9" s="47">
        <f aca="true" t="shared" si="0" ref="G9:G16">F9/E9*100</f>
        <v>98.95132120275008</v>
      </c>
      <c r="H9" s="31"/>
      <c r="I9" s="31"/>
      <c r="J9" s="31"/>
      <c r="K9" s="32"/>
      <c r="L9" s="31"/>
      <c r="M9" s="31"/>
      <c r="N9" s="31"/>
      <c r="O9" s="32"/>
      <c r="P9" s="31"/>
      <c r="Q9" s="31"/>
      <c r="R9" s="31"/>
      <c r="S9" s="32"/>
      <c r="T9" s="31"/>
      <c r="U9" s="31"/>
      <c r="V9" s="31"/>
      <c r="W9" s="32"/>
      <c r="X9" s="31"/>
      <c r="Y9" s="31"/>
      <c r="Z9" s="33"/>
      <c r="AA9" s="33"/>
      <c r="AB9" s="33"/>
    </row>
    <row r="10" spans="1:28" s="4" customFormat="1" ht="18.75">
      <c r="A10" s="10"/>
      <c r="B10" s="24" t="s">
        <v>5</v>
      </c>
      <c r="C10" s="25" t="s">
        <v>6</v>
      </c>
      <c r="D10" s="26" t="s">
        <v>7</v>
      </c>
      <c r="E10" s="47">
        <f>E11+E14+E15+E16</f>
        <v>84379</v>
      </c>
      <c r="F10" s="47">
        <f>F11+F15+F16</f>
        <v>83677.3</v>
      </c>
      <c r="G10" s="47">
        <f t="shared" si="0"/>
        <v>99.16839497979355</v>
      </c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1"/>
      <c r="S10" s="32"/>
      <c r="T10" s="31"/>
      <c r="U10" s="31"/>
      <c r="V10" s="31"/>
      <c r="W10" s="32"/>
      <c r="X10" s="31"/>
      <c r="Y10" s="31"/>
      <c r="Z10" s="33"/>
      <c r="AA10" s="33"/>
      <c r="AB10" s="33"/>
    </row>
    <row r="11" spans="1:28" s="1" customFormat="1" ht="29.25" customHeight="1">
      <c r="A11" s="11"/>
      <c r="B11" s="27" t="s">
        <v>10</v>
      </c>
      <c r="C11" s="28" t="s">
        <v>8</v>
      </c>
      <c r="D11" s="52" t="s">
        <v>34</v>
      </c>
      <c r="E11" s="45">
        <f>E12+E13</f>
        <v>38700</v>
      </c>
      <c r="F11" s="45">
        <f>F12+F13+F14</f>
        <v>38170</v>
      </c>
      <c r="G11" s="45">
        <f t="shared" si="0"/>
        <v>98.63049095607235</v>
      </c>
      <c r="H11" s="34"/>
      <c r="I11" s="34"/>
      <c r="J11" s="34"/>
      <c r="K11" s="35"/>
      <c r="L11" s="34"/>
      <c r="M11" s="34"/>
      <c r="N11" s="34"/>
      <c r="O11" s="35"/>
      <c r="P11" s="34"/>
      <c r="Q11" s="34"/>
      <c r="R11" s="34"/>
      <c r="S11" s="35"/>
      <c r="T11" s="34"/>
      <c r="U11" s="34"/>
      <c r="V11" s="34"/>
      <c r="W11" s="35"/>
      <c r="X11" s="34"/>
      <c r="Y11" s="31"/>
      <c r="Z11" s="36"/>
      <c r="AA11" s="36"/>
      <c r="AB11" s="36"/>
    </row>
    <row r="12" spans="1:28" s="1" customFormat="1" ht="27.75" customHeight="1">
      <c r="A12" s="11"/>
      <c r="B12" s="27">
        <v>182</v>
      </c>
      <c r="C12" s="28" t="s">
        <v>43</v>
      </c>
      <c r="D12" s="52" t="s">
        <v>33</v>
      </c>
      <c r="E12" s="45">
        <v>26500</v>
      </c>
      <c r="F12" s="44">
        <v>26366.4</v>
      </c>
      <c r="G12" s="45">
        <f t="shared" si="0"/>
        <v>99.49584905660377</v>
      </c>
      <c r="H12" s="37"/>
      <c r="I12" s="37"/>
      <c r="J12" s="37"/>
      <c r="K12" s="32"/>
      <c r="L12" s="34"/>
      <c r="M12" s="34"/>
      <c r="N12" s="34"/>
      <c r="O12" s="32"/>
      <c r="P12" s="34"/>
      <c r="Q12" s="34"/>
      <c r="R12" s="34"/>
      <c r="S12" s="32"/>
      <c r="T12" s="34"/>
      <c r="U12" s="34"/>
      <c r="V12" s="34"/>
      <c r="W12" s="32"/>
      <c r="X12" s="34"/>
      <c r="Y12" s="31"/>
      <c r="Z12" s="36"/>
      <c r="AA12" s="36"/>
      <c r="AB12" s="36"/>
    </row>
    <row r="13" spans="1:28" s="1" customFormat="1" ht="79.5" customHeight="1">
      <c r="A13" s="11"/>
      <c r="B13" s="27">
        <v>182</v>
      </c>
      <c r="C13" s="28" t="s">
        <v>35</v>
      </c>
      <c r="D13" s="52" t="s">
        <v>66</v>
      </c>
      <c r="E13" s="45">
        <v>12200</v>
      </c>
      <c r="F13" s="44">
        <v>11808.8</v>
      </c>
      <c r="G13" s="45">
        <f t="shared" si="0"/>
        <v>96.7934426229508</v>
      </c>
      <c r="H13" s="37"/>
      <c r="I13" s="37"/>
      <c r="J13" s="37"/>
      <c r="K13" s="32"/>
      <c r="L13" s="34"/>
      <c r="M13" s="34"/>
      <c r="N13" s="34"/>
      <c r="O13" s="32"/>
      <c r="P13" s="34"/>
      <c r="Q13" s="34"/>
      <c r="R13" s="34"/>
      <c r="S13" s="32"/>
      <c r="T13" s="34"/>
      <c r="U13" s="34"/>
      <c r="V13" s="34"/>
      <c r="W13" s="32"/>
      <c r="X13" s="34"/>
      <c r="Y13" s="31"/>
      <c r="Z13" s="36"/>
      <c r="AA13" s="36"/>
      <c r="AB13" s="36"/>
    </row>
    <row r="14" spans="1:28" s="1" customFormat="1" ht="45">
      <c r="A14" s="11"/>
      <c r="B14" s="27" t="s">
        <v>10</v>
      </c>
      <c r="C14" s="28" t="s">
        <v>39</v>
      </c>
      <c r="D14" s="52" t="s">
        <v>67</v>
      </c>
      <c r="E14" s="45">
        <v>0</v>
      </c>
      <c r="F14" s="44">
        <v>-5.2</v>
      </c>
      <c r="G14" s="45">
        <v>0</v>
      </c>
      <c r="H14" s="37"/>
      <c r="I14" s="37"/>
      <c r="J14" s="37"/>
      <c r="K14" s="32"/>
      <c r="L14" s="34"/>
      <c r="M14" s="34"/>
      <c r="N14" s="34"/>
      <c r="O14" s="32"/>
      <c r="P14" s="34"/>
      <c r="Q14" s="34"/>
      <c r="R14" s="34"/>
      <c r="S14" s="32"/>
      <c r="T14" s="34"/>
      <c r="U14" s="34"/>
      <c r="V14" s="34"/>
      <c r="W14" s="32"/>
      <c r="X14" s="34"/>
      <c r="Y14" s="31"/>
      <c r="Z14" s="36"/>
      <c r="AA14" s="36"/>
      <c r="AB14" s="36"/>
    </row>
    <row r="15" spans="1:28" s="1" customFormat="1" ht="34.5" customHeight="1">
      <c r="A15" s="11"/>
      <c r="B15" s="27">
        <v>182</v>
      </c>
      <c r="C15" s="28" t="s">
        <v>36</v>
      </c>
      <c r="D15" s="52" t="s">
        <v>9</v>
      </c>
      <c r="E15" s="45">
        <v>36479</v>
      </c>
      <c r="F15" s="44">
        <v>36331.1</v>
      </c>
      <c r="G15" s="45">
        <f t="shared" si="0"/>
        <v>99.59456125442034</v>
      </c>
      <c r="H15" s="37"/>
      <c r="I15" s="37"/>
      <c r="J15" s="37"/>
      <c r="K15" s="32"/>
      <c r="L15" s="34"/>
      <c r="M15" s="34"/>
      <c r="N15" s="34"/>
      <c r="O15" s="32"/>
      <c r="P15" s="34"/>
      <c r="Q15" s="34"/>
      <c r="R15" s="34"/>
      <c r="S15" s="32"/>
      <c r="T15" s="34"/>
      <c r="U15" s="34"/>
      <c r="V15" s="34"/>
      <c r="W15" s="32"/>
      <c r="X15" s="34"/>
      <c r="Y15" s="31"/>
      <c r="Z15" s="36"/>
      <c r="AA15" s="36"/>
      <c r="AB15" s="36"/>
    </row>
    <row r="16" spans="1:28" s="4" customFormat="1" ht="48" customHeight="1">
      <c r="A16" s="10"/>
      <c r="B16" s="27" t="s">
        <v>10</v>
      </c>
      <c r="C16" s="28" t="s">
        <v>41</v>
      </c>
      <c r="D16" s="52" t="s">
        <v>62</v>
      </c>
      <c r="E16" s="45">
        <v>9200</v>
      </c>
      <c r="F16" s="46">
        <v>9176.2</v>
      </c>
      <c r="G16" s="45">
        <f t="shared" si="0"/>
        <v>99.7413043478261</v>
      </c>
      <c r="H16" s="37"/>
      <c r="I16" s="37"/>
      <c r="J16" s="37"/>
      <c r="K16" s="32"/>
      <c r="L16" s="34"/>
      <c r="M16" s="34"/>
      <c r="N16" s="34"/>
      <c r="O16" s="32"/>
      <c r="P16" s="34"/>
      <c r="Q16" s="34"/>
      <c r="R16" s="34"/>
      <c r="S16" s="32"/>
      <c r="T16" s="34"/>
      <c r="U16" s="34"/>
      <c r="V16" s="34"/>
      <c r="W16" s="32"/>
      <c r="X16" s="34"/>
      <c r="Y16" s="31"/>
      <c r="Z16" s="36"/>
      <c r="AA16" s="36"/>
      <c r="AB16" s="36"/>
    </row>
    <row r="17" spans="1:28" s="5" customFormat="1" ht="37.5" customHeight="1" hidden="1">
      <c r="A17" s="11"/>
      <c r="B17" s="24" t="s">
        <v>5</v>
      </c>
      <c r="C17" s="25" t="s">
        <v>11</v>
      </c>
      <c r="D17" s="26" t="s">
        <v>12</v>
      </c>
      <c r="E17" s="47"/>
      <c r="F17" s="42"/>
      <c r="G17" s="47"/>
      <c r="H17" s="31"/>
      <c r="I17" s="31"/>
      <c r="J17" s="31"/>
      <c r="K17" s="32"/>
      <c r="L17" s="31"/>
      <c r="M17" s="31"/>
      <c r="N17" s="31"/>
      <c r="O17" s="32"/>
      <c r="P17" s="31"/>
      <c r="Q17" s="31"/>
      <c r="R17" s="31"/>
      <c r="S17" s="32"/>
      <c r="T17" s="31"/>
      <c r="U17" s="31"/>
      <c r="V17" s="31"/>
      <c r="W17" s="32"/>
      <c r="X17" s="31"/>
      <c r="Y17" s="31"/>
      <c r="Z17" s="33"/>
      <c r="AA17" s="33"/>
      <c r="AB17" s="33"/>
    </row>
    <row r="18" spans="1:28" s="5" customFormat="1" ht="30" hidden="1">
      <c r="A18" s="10"/>
      <c r="B18" s="27" t="s">
        <v>10</v>
      </c>
      <c r="C18" s="28" t="s">
        <v>13</v>
      </c>
      <c r="D18" s="29" t="s">
        <v>14</v>
      </c>
      <c r="E18" s="45"/>
      <c r="F18" s="41"/>
      <c r="G18" s="47"/>
      <c r="H18" s="37"/>
      <c r="I18" s="37"/>
      <c r="J18" s="37"/>
      <c r="K18" s="32"/>
      <c r="L18" s="34"/>
      <c r="M18" s="34"/>
      <c r="N18" s="34"/>
      <c r="O18" s="32"/>
      <c r="P18" s="34"/>
      <c r="Q18" s="34"/>
      <c r="R18" s="34"/>
      <c r="S18" s="32"/>
      <c r="T18" s="34"/>
      <c r="U18" s="34"/>
      <c r="V18" s="34"/>
      <c r="W18" s="32"/>
      <c r="X18" s="34"/>
      <c r="Y18" s="31"/>
      <c r="Z18" s="36"/>
      <c r="AA18" s="36"/>
      <c r="AB18" s="36"/>
    </row>
    <row r="19" spans="1:28" s="6" customFormat="1" ht="29.25">
      <c r="A19" s="12"/>
      <c r="B19" s="24" t="s">
        <v>5</v>
      </c>
      <c r="C19" s="25" t="s">
        <v>15</v>
      </c>
      <c r="D19" s="26" t="s">
        <v>44</v>
      </c>
      <c r="E19" s="47">
        <f>E20</f>
        <v>400.5</v>
      </c>
      <c r="F19" s="47">
        <f>F20</f>
        <v>306.7</v>
      </c>
      <c r="G19" s="47">
        <f aca="true" t="shared" si="1" ref="G19:G34">F19/E19*100</f>
        <v>76.57927590511859</v>
      </c>
      <c r="H19" s="31"/>
      <c r="I19" s="31"/>
      <c r="J19" s="31"/>
      <c r="K19" s="32"/>
      <c r="L19" s="31"/>
      <c r="M19" s="31"/>
      <c r="N19" s="31"/>
      <c r="O19" s="32"/>
      <c r="P19" s="31"/>
      <c r="Q19" s="31"/>
      <c r="R19" s="31"/>
      <c r="S19" s="32"/>
      <c r="T19" s="31"/>
      <c r="U19" s="31"/>
      <c r="V19" s="31"/>
      <c r="W19" s="32"/>
      <c r="X19" s="31"/>
      <c r="Y19" s="31"/>
      <c r="Z19" s="33"/>
      <c r="AA19" s="33"/>
      <c r="AB19" s="33"/>
    </row>
    <row r="20" spans="1:28" s="16" customFormat="1" ht="15.75">
      <c r="A20" s="15"/>
      <c r="B20" s="27" t="s">
        <v>5</v>
      </c>
      <c r="C20" s="28" t="s">
        <v>45</v>
      </c>
      <c r="D20" s="52" t="s">
        <v>46</v>
      </c>
      <c r="E20" s="45">
        <f>E21</f>
        <v>400.5</v>
      </c>
      <c r="F20" s="46">
        <f>F21</f>
        <v>306.7</v>
      </c>
      <c r="G20" s="45">
        <f t="shared" si="1"/>
        <v>76.57927590511859</v>
      </c>
      <c r="H20" s="34"/>
      <c r="I20" s="34"/>
      <c r="J20" s="34"/>
      <c r="K20" s="35"/>
      <c r="L20" s="34"/>
      <c r="M20" s="34"/>
      <c r="N20" s="34"/>
      <c r="O20" s="35"/>
      <c r="P20" s="34"/>
      <c r="Q20" s="34"/>
      <c r="R20" s="34"/>
      <c r="S20" s="35"/>
      <c r="T20" s="34"/>
      <c r="U20" s="34"/>
      <c r="V20" s="34"/>
      <c r="W20" s="35"/>
      <c r="X20" s="34"/>
      <c r="Y20" s="31"/>
      <c r="Z20" s="36"/>
      <c r="AA20" s="36"/>
      <c r="AB20" s="36"/>
    </row>
    <row r="21" spans="1:28" s="18" customFormat="1" ht="19.5" customHeight="1">
      <c r="A21" s="10"/>
      <c r="B21" s="27" t="s">
        <v>5</v>
      </c>
      <c r="C21" s="28" t="s">
        <v>47</v>
      </c>
      <c r="D21" s="52" t="s">
        <v>48</v>
      </c>
      <c r="E21" s="45">
        <f>E22+E23</f>
        <v>400.5</v>
      </c>
      <c r="F21" s="44">
        <f>F22+F23</f>
        <v>306.7</v>
      </c>
      <c r="G21" s="45">
        <f t="shared" si="1"/>
        <v>76.57927590511859</v>
      </c>
      <c r="H21" s="37"/>
      <c r="I21" s="37"/>
      <c r="J21" s="37"/>
      <c r="K21" s="32"/>
      <c r="L21" s="34"/>
      <c r="M21" s="34"/>
      <c r="N21" s="34"/>
      <c r="O21" s="32"/>
      <c r="P21" s="34"/>
      <c r="Q21" s="34"/>
      <c r="R21" s="34"/>
      <c r="S21" s="32"/>
      <c r="T21" s="34"/>
      <c r="U21" s="34"/>
      <c r="V21" s="34"/>
      <c r="W21" s="32"/>
      <c r="X21" s="34"/>
      <c r="Y21" s="31"/>
      <c r="Z21" s="36"/>
      <c r="AA21" s="36"/>
      <c r="AB21" s="36"/>
    </row>
    <row r="22" spans="1:28" s="5" customFormat="1" ht="90">
      <c r="A22" s="11"/>
      <c r="B22" s="27" t="s">
        <v>37</v>
      </c>
      <c r="C22" s="28" t="s">
        <v>38</v>
      </c>
      <c r="D22" s="52" t="s">
        <v>68</v>
      </c>
      <c r="E22" s="45">
        <v>300</v>
      </c>
      <c r="F22" s="45">
        <v>206.4</v>
      </c>
      <c r="G22" s="45">
        <f t="shared" si="1"/>
        <v>68.80000000000001</v>
      </c>
      <c r="H22" s="37"/>
      <c r="I22" s="37"/>
      <c r="J22" s="37"/>
      <c r="K22" s="32"/>
      <c r="L22" s="34"/>
      <c r="M22" s="34"/>
      <c r="N22" s="34"/>
      <c r="O22" s="32"/>
      <c r="P22" s="34"/>
      <c r="Q22" s="34"/>
      <c r="R22" s="34"/>
      <c r="S22" s="32"/>
      <c r="T22" s="34"/>
      <c r="U22" s="34"/>
      <c r="V22" s="34"/>
      <c r="W22" s="32"/>
      <c r="X22" s="34"/>
      <c r="Y22" s="31"/>
      <c r="Z22" s="36"/>
      <c r="AA22" s="36"/>
      <c r="AB22" s="36"/>
    </row>
    <row r="23" spans="1:28" s="5" customFormat="1" ht="45">
      <c r="A23" s="11"/>
      <c r="B23" s="55" t="s">
        <v>30</v>
      </c>
      <c r="C23" s="56" t="s">
        <v>76</v>
      </c>
      <c r="D23" s="57" t="s">
        <v>77</v>
      </c>
      <c r="E23" s="64">
        <v>100.5</v>
      </c>
      <c r="F23" s="65">
        <v>100.3</v>
      </c>
      <c r="G23" s="45">
        <f t="shared" si="1"/>
        <v>99.80099502487562</v>
      </c>
      <c r="H23" s="59"/>
      <c r="I23" s="59"/>
      <c r="J23" s="59"/>
      <c r="K23" s="58"/>
      <c r="L23" s="60"/>
      <c r="M23" s="60"/>
      <c r="N23" s="60"/>
      <c r="O23" s="58"/>
      <c r="P23" s="60"/>
      <c r="Q23" s="60"/>
      <c r="R23" s="60"/>
      <c r="S23" s="58"/>
      <c r="T23" s="60"/>
      <c r="U23" s="60"/>
      <c r="V23" s="60"/>
      <c r="W23" s="58"/>
      <c r="X23" s="60"/>
      <c r="Y23" s="61"/>
      <c r="Z23" s="62"/>
      <c r="AA23" s="62"/>
      <c r="AB23" s="63">
        <v>67.4</v>
      </c>
    </row>
    <row r="24" spans="1:28" s="5" customFormat="1" ht="14.25">
      <c r="A24" s="11"/>
      <c r="B24" s="24" t="s">
        <v>5</v>
      </c>
      <c r="C24" s="25" t="s">
        <v>16</v>
      </c>
      <c r="D24" s="26" t="s">
        <v>17</v>
      </c>
      <c r="E24" s="47">
        <f>E25+E26</f>
        <v>5763</v>
      </c>
      <c r="F24" s="47">
        <f>F25+F26</f>
        <v>5609.000000000001</v>
      </c>
      <c r="G24" s="47">
        <f t="shared" si="1"/>
        <v>97.32778066979006</v>
      </c>
      <c r="H24" s="31"/>
      <c r="I24" s="31"/>
      <c r="J24" s="31"/>
      <c r="K24" s="32"/>
      <c r="L24" s="31"/>
      <c r="M24" s="31"/>
      <c r="N24" s="31"/>
      <c r="O24" s="32"/>
      <c r="P24" s="31"/>
      <c r="Q24" s="31"/>
      <c r="R24" s="31"/>
      <c r="S24" s="32"/>
      <c r="T24" s="31"/>
      <c r="U24" s="31"/>
      <c r="V24" s="31"/>
      <c r="W24" s="32"/>
      <c r="X24" s="31"/>
      <c r="Y24" s="31"/>
      <c r="Z24" s="33"/>
      <c r="AA24" s="33"/>
      <c r="AB24" s="33"/>
    </row>
    <row r="25" spans="1:28" s="6" customFormat="1" ht="79.5" customHeight="1">
      <c r="A25" s="11"/>
      <c r="B25" s="27" t="s">
        <v>10</v>
      </c>
      <c r="C25" s="28" t="s">
        <v>18</v>
      </c>
      <c r="D25" s="29" t="s">
        <v>19</v>
      </c>
      <c r="E25" s="45">
        <v>150</v>
      </c>
      <c r="F25" s="44">
        <v>142</v>
      </c>
      <c r="G25" s="45">
        <f t="shared" si="1"/>
        <v>94.66666666666667</v>
      </c>
      <c r="H25" s="37"/>
      <c r="I25" s="37"/>
      <c r="J25" s="37"/>
      <c r="K25" s="32"/>
      <c r="L25" s="34"/>
      <c r="M25" s="34"/>
      <c r="N25" s="34"/>
      <c r="O25" s="32"/>
      <c r="P25" s="34"/>
      <c r="Q25" s="34"/>
      <c r="R25" s="34"/>
      <c r="S25" s="32"/>
      <c r="T25" s="34"/>
      <c r="U25" s="34"/>
      <c r="V25" s="34"/>
      <c r="W25" s="32"/>
      <c r="X25" s="34"/>
      <c r="Y25" s="31"/>
      <c r="Z25" s="36"/>
      <c r="AA25" s="36"/>
      <c r="AB25" s="36"/>
    </row>
    <row r="26" spans="1:28" s="5" customFormat="1" ht="32.25" customHeight="1">
      <c r="A26" s="11"/>
      <c r="B26" s="24" t="s">
        <v>5</v>
      </c>
      <c r="C26" s="25" t="s">
        <v>49</v>
      </c>
      <c r="D26" s="26" t="s">
        <v>50</v>
      </c>
      <c r="E26" s="47">
        <f>E27</f>
        <v>5613</v>
      </c>
      <c r="F26" s="47">
        <f>F27</f>
        <v>5467.000000000001</v>
      </c>
      <c r="G26" s="47">
        <f t="shared" si="1"/>
        <v>97.39889542134333</v>
      </c>
      <c r="H26" s="34"/>
      <c r="I26" s="34"/>
      <c r="J26" s="34"/>
      <c r="K26" s="35"/>
      <c r="L26" s="34"/>
      <c r="M26" s="34"/>
      <c r="N26" s="34"/>
      <c r="O26" s="35"/>
      <c r="P26" s="34"/>
      <c r="Q26" s="34"/>
      <c r="R26" s="34"/>
      <c r="S26" s="35"/>
      <c r="T26" s="34"/>
      <c r="U26" s="34"/>
      <c r="V26" s="34"/>
      <c r="W26" s="35"/>
      <c r="X26" s="34"/>
      <c r="Y26" s="31"/>
      <c r="Z26" s="36"/>
      <c r="AA26" s="36"/>
      <c r="AB26" s="36"/>
    </row>
    <row r="27" spans="1:28" s="5" customFormat="1" ht="77.25" customHeight="1">
      <c r="A27" s="8"/>
      <c r="B27" s="24" t="s">
        <v>5</v>
      </c>
      <c r="C27" s="25" t="s">
        <v>51</v>
      </c>
      <c r="D27" s="26" t="s">
        <v>61</v>
      </c>
      <c r="E27" s="47">
        <f>E28+E29+E30+E31+E32+E33+E34</f>
        <v>5613</v>
      </c>
      <c r="F27" s="47">
        <f>F28+F29+F30+F31+F32+F33+F34</f>
        <v>5467.000000000001</v>
      </c>
      <c r="G27" s="47">
        <f t="shared" si="1"/>
        <v>97.39889542134333</v>
      </c>
      <c r="H27" s="34"/>
      <c r="I27" s="34"/>
      <c r="J27" s="34"/>
      <c r="K27" s="35"/>
      <c r="L27" s="34"/>
      <c r="M27" s="34"/>
      <c r="N27" s="34"/>
      <c r="O27" s="35"/>
      <c r="P27" s="34"/>
      <c r="Q27" s="34"/>
      <c r="R27" s="34"/>
      <c r="S27" s="35"/>
      <c r="T27" s="34"/>
      <c r="U27" s="34"/>
      <c r="V27" s="34"/>
      <c r="W27" s="35"/>
      <c r="X27" s="34"/>
      <c r="Y27" s="31"/>
      <c r="Z27" s="36"/>
      <c r="AA27" s="36"/>
      <c r="AB27" s="36"/>
    </row>
    <row r="28" spans="1:28" s="5" customFormat="1" ht="91.5" customHeight="1">
      <c r="A28" s="8"/>
      <c r="B28" s="27" t="s">
        <v>42</v>
      </c>
      <c r="C28" s="28" t="s">
        <v>20</v>
      </c>
      <c r="D28" s="29" t="s">
        <v>79</v>
      </c>
      <c r="E28" s="45">
        <v>1300</v>
      </c>
      <c r="F28" s="44">
        <v>1205</v>
      </c>
      <c r="G28" s="45">
        <f t="shared" si="1"/>
        <v>92.6923076923077</v>
      </c>
      <c r="H28" s="37"/>
      <c r="I28" s="37"/>
      <c r="J28" s="37"/>
      <c r="K28" s="32"/>
      <c r="L28" s="34"/>
      <c r="M28" s="34"/>
      <c r="N28" s="34"/>
      <c r="O28" s="32"/>
      <c r="P28" s="34"/>
      <c r="Q28" s="34"/>
      <c r="R28" s="34"/>
      <c r="S28" s="32"/>
      <c r="T28" s="34"/>
      <c r="U28" s="34"/>
      <c r="V28" s="34"/>
      <c r="W28" s="32"/>
      <c r="X28" s="34"/>
      <c r="Y28" s="31"/>
      <c r="Z28" s="36"/>
      <c r="AA28" s="36"/>
      <c r="AB28" s="36"/>
    </row>
    <row r="29" spans="1:28" s="18" customFormat="1" ht="90">
      <c r="A29" s="8"/>
      <c r="B29" s="27" t="s">
        <v>40</v>
      </c>
      <c r="C29" s="28" t="s">
        <v>52</v>
      </c>
      <c r="D29" s="29" t="s">
        <v>79</v>
      </c>
      <c r="E29" s="45">
        <v>20</v>
      </c>
      <c r="F29" s="44">
        <v>20</v>
      </c>
      <c r="G29" s="45">
        <f t="shared" si="1"/>
        <v>100</v>
      </c>
      <c r="H29" s="37"/>
      <c r="I29" s="37"/>
      <c r="J29" s="37"/>
      <c r="K29" s="32"/>
      <c r="L29" s="34"/>
      <c r="M29" s="34"/>
      <c r="N29" s="34"/>
      <c r="O29" s="32"/>
      <c r="P29" s="34"/>
      <c r="Q29" s="34"/>
      <c r="R29" s="34"/>
      <c r="S29" s="32"/>
      <c r="T29" s="34"/>
      <c r="U29" s="34"/>
      <c r="V29" s="34"/>
      <c r="W29" s="32"/>
      <c r="X29" s="34"/>
      <c r="Y29" s="31"/>
      <c r="Z29" s="36"/>
      <c r="AA29" s="36"/>
      <c r="AB29" s="36"/>
    </row>
    <row r="30" spans="1:28" s="18" customFormat="1" ht="90">
      <c r="A30" s="8"/>
      <c r="B30" s="27" t="s">
        <v>78</v>
      </c>
      <c r="C30" s="28" t="s">
        <v>52</v>
      </c>
      <c r="D30" s="29" t="s">
        <v>79</v>
      </c>
      <c r="E30" s="70">
        <v>41</v>
      </c>
      <c r="F30" s="44">
        <v>41</v>
      </c>
      <c r="G30" s="44">
        <f t="shared" si="1"/>
        <v>100</v>
      </c>
      <c r="H30" s="67"/>
      <c r="I30" s="67"/>
      <c r="J30" s="67"/>
      <c r="K30" s="68"/>
      <c r="L30" s="69"/>
      <c r="M30" s="69"/>
      <c r="N30" s="69"/>
      <c r="O30" s="68"/>
      <c r="P30" s="69"/>
      <c r="Q30" s="69"/>
      <c r="R30" s="69"/>
      <c r="S30" s="68"/>
      <c r="T30" s="69"/>
      <c r="U30" s="69"/>
      <c r="V30" s="69"/>
      <c r="W30" s="68"/>
      <c r="X30" s="49"/>
      <c r="Y30" s="51"/>
      <c r="Z30" s="45"/>
      <c r="AA30" s="45"/>
      <c r="AB30" s="45">
        <v>40</v>
      </c>
    </row>
    <row r="31" spans="1:28" s="18" customFormat="1" ht="82.5" customHeight="1">
      <c r="A31" s="8"/>
      <c r="B31" s="27" t="s">
        <v>57</v>
      </c>
      <c r="C31" s="28" t="s">
        <v>52</v>
      </c>
      <c r="D31" s="29" t="s">
        <v>79</v>
      </c>
      <c r="E31" s="45">
        <v>3900</v>
      </c>
      <c r="F31" s="44">
        <v>3879.8</v>
      </c>
      <c r="G31" s="45">
        <f t="shared" si="1"/>
        <v>99.48205128205129</v>
      </c>
      <c r="H31" s="37"/>
      <c r="I31" s="37"/>
      <c r="J31" s="37"/>
      <c r="K31" s="32"/>
      <c r="L31" s="34"/>
      <c r="M31" s="34"/>
      <c r="N31" s="34"/>
      <c r="O31" s="32"/>
      <c r="P31" s="34"/>
      <c r="Q31" s="34"/>
      <c r="R31" s="34"/>
      <c r="S31" s="32"/>
      <c r="T31" s="34"/>
      <c r="U31" s="34"/>
      <c r="V31" s="34"/>
      <c r="W31" s="32"/>
      <c r="X31" s="34"/>
      <c r="Y31" s="31"/>
      <c r="Z31" s="36"/>
      <c r="AA31" s="36"/>
      <c r="AB31" s="36"/>
    </row>
    <row r="32" spans="1:28" s="18" customFormat="1" ht="92.25" customHeight="1">
      <c r="A32" s="8"/>
      <c r="B32" s="48" t="s">
        <v>21</v>
      </c>
      <c r="C32" s="28" t="s">
        <v>52</v>
      </c>
      <c r="D32" s="29" t="s">
        <v>79</v>
      </c>
      <c r="E32" s="45">
        <v>250</v>
      </c>
      <c r="F32" s="45">
        <v>229.3</v>
      </c>
      <c r="G32" s="45">
        <f t="shared" si="1"/>
        <v>91.72</v>
      </c>
      <c r="H32" s="37"/>
      <c r="I32" s="37"/>
      <c r="J32" s="37"/>
      <c r="K32" s="32"/>
      <c r="L32" s="34"/>
      <c r="M32" s="34"/>
      <c r="N32" s="34"/>
      <c r="O32" s="32"/>
      <c r="P32" s="34"/>
      <c r="Q32" s="34"/>
      <c r="R32" s="34"/>
      <c r="S32" s="32"/>
      <c r="T32" s="34"/>
      <c r="U32" s="34"/>
      <c r="V32" s="34"/>
      <c r="W32" s="32"/>
      <c r="X32" s="34"/>
      <c r="Y32" s="31"/>
      <c r="Z32" s="36"/>
      <c r="AA32" s="36"/>
      <c r="AB32" s="36"/>
    </row>
    <row r="33" spans="1:28" s="5" customFormat="1" ht="75">
      <c r="A33" s="12"/>
      <c r="B33" s="27" t="s">
        <v>21</v>
      </c>
      <c r="C33" s="28" t="s">
        <v>22</v>
      </c>
      <c r="D33" s="29" t="s">
        <v>53</v>
      </c>
      <c r="E33" s="45">
        <v>100</v>
      </c>
      <c r="F33" s="44">
        <v>90.1</v>
      </c>
      <c r="G33" s="45">
        <f t="shared" si="1"/>
        <v>90.1</v>
      </c>
      <c r="H33" s="37"/>
      <c r="I33" s="37"/>
      <c r="J33" s="37"/>
      <c r="K33" s="32"/>
      <c r="L33" s="34"/>
      <c r="M33" s="34"/>
      <c r="N33" s="34"/>
      <c r="O33" s="32"/>
      <c r="P33" s="34"/>
      <c r="Q33" s="34"/>
      <c r="R33" s="34"/>
      <c r="S33" s="32"/>
      <c r="T33" s="34"/>
      <c r="U33" s="34"/>
      <c r="V33" s="34"/>
      <c r="W33" s="32"/>
      <c r="X33" s="31"/>
      <c r="Y33" s="31"/>
      <c r="Z33" s="36"/>
      <c r="AA33" s="36"/>
      <c r="AB33" s="36"/>
    </row>
    <row r="34" spans="1:28" s="5" customFormat="1" ht="60" customHeight="1">
      <c r="A34" s="19"/>
      <c r="B34" s="27" t="s">
        <v>30</v>
      </c>
      <c r="C34" s="28" t="s">
        <v>63</v>
      </c>
      <c r="D34" s="29" t="s">
        <v>80</v>
      </c>
      <c r="E34" s="44">
        <v>2</v>
      </c>
      <c r="F34" s="44">
        <v>1.8</v>
      </c>
      <c r="G34" s="44">
        <f t="shared" si="1"/>
        <v>90</v>
      </c>
      <c r="H34" s="50"/>
      <c r="I34" s="50"/>
      <c r="J34" s="50"/>
      <c r="K34" s="66"/>
      <c r="L34" s="49"/>
      <c r="M34" s="49"/>
      <c r="N34" s="49"/>
      <c r="O34" s="66"/>
      <c r="P34" s="49"/>
      <c r="Q34" s="49"/>
      <c r="R34" s="49"/>
      <c r="S34" s="66"/>
      <c r="T34" s="49"/>
      <c r="U34" s="49"/>
      <c r="V34" s="49"/>
      <c r="W34" s="66"/>
      <c r="X34" s="66"/>
      <c r="Y34" s="51"/>
      <c r="Z34" s="45"/>
      <c r="AA34" s="45"/>
      <c r="AB34" s="45">
        <v>9.5</v>
      </c>
    </row>
    <row r="35" spans="2:28" s="18" customFormat="1" ht="19.5" customHeight="1" hidden="1">
      <c r="B35" s="24" t="s">
        <v>5</v>
      </c>
      <c r="C35" s="25" t="s">
        <v>23</v>
      </c>
      <c r="D35" s="26" t="s">
        <v>24</v>
      </c>
      <c r="E35" s="47">
        <f>E36</f>
        <v>0</v>
      </c>
      <c r="F35" s="47">
        <f>F36</f>
        <v>0</v>
      </c>
      <c r="G35" s="47">
        <v>0</v>
      </c>
      <c r="H35" s="31"/>
      <c r="I35" s="31"/>
      <c r="J35" s="31"/>
      <c r="K35" s="32"/>
      <c r="L35" s="31"/>
      <c r="M35" s="31"/>
      <c r="N35" s="31"/>
      <c r="O35" s="32"/>
      <c r="P35" s="31"/>
      <c r="Q35" s="31"/>
      <c r="R35" s="31"/>
      <c r="S35" s="32"/>
      <c r="T35" s="31"/>
      <c r="U35" s="31"/>
      <c r="V35" s="31"/>
      <c r="W35" s="32"/>
      <c r="X35" s="31"/>
      <c r="Y35" s="31"/>
      <c r="Z35" s="33"/>
      <c r="AA35" s="33"/>
      <c r="AB35" s="33"/>
    </row>
    <row r="36" spans="1:28" s="5" customFormat="1" ht="6.75" customHeight="1" hidden="1">
      <c r="A36" s="13"/>
      <c r="B36" s="27" t="s">
        <v>30</v>
      </c>
      <c r="C36" s="28" t="s">
        <v>32</v>
      </c>
      <c r="D36" s="29" t="s">
        <v>58</v>
      </c>
      <c r="E36" s="45">
        <v>0</v>
      </c>
      <c r="F36" s="46">
        <v>0</v>
      </c>
      <c r="G36" s="45">
        <v>0</v>
      </c>
      <c r="H36" s="31"/>
      <c r="I36" s="31"/>
      <c r="J36" s="31"/>
      <c r="K36" s="32"/>
      <c r="L36" s="31"/>
      <c r="M36" s="31"/>
      <c r="N36" s="31"/>
      <c r="O36" s="32"/>
      <c r="P36" s="31"/>
      <c r="Q36" s="31"/>
      <c r="R36" s="31"/>
      <c r="S36" s="32"/>
      <c r="T36" s="31"/>
      <c r="U36" s="31"/>
      <c r="V36" s="31"/>
      <c r="W36" s="32"/>
      <c r="X36" s="31"/>
      <c r="Y36" s="31"/>
      <c r="Z36" s="36"/>
      <c r="AA36" s="36"/>
      <c r="AB36" s="36"/>
    </row>
    <row r="37" spans="1:28" s="5" customFormat="1" ht="14.25">
      <c r="A37" s="13" t="s">
        <v>25</v>
      </c>
      <c r="B37" s="24" t="s">
        <v>5</v>
      </c>
      <c r="C37" s="25" t="s">
        <v>26</v>
      </c>
      <c r="D37" s="26" t="s">
        <v>27</v>
      </c>
      <c r="E37" s="47">
        <f>E38</f>
        <v>26064.600000000002</v>
      </c>
      <c r="F37" s="47">
        <f>F38</f>
        <v>25165.7</v>
      </c>
      <c r="G37" s="47">
        <f>F37/E37*100</f>
        <v>96.55126109742716</v>
      </c>
      <c r="H37" s="31"/>
      <c r="I37" s="31"/>
      <c r="J37" s="31"/>
      <c r="K37" s="32"/>
      <c r="L37" s="31"/>
      <c r="M37" s="31"/>
      <c r="N37" s="31"/>
      <c r="O37" s="32"/>
      <c r="P37" s="31"/>
      <c r="Q37" s="31"/>
      <c r="R37" s="31"/>
      <c r="S37" s="32"/>
      <c r="T37" s="31"/>
      <c r="U37" s="31"/>
      <c r="V37" s="31"/>
      <c r="W37" s="32"/>
      <c r="X37" s="31"/>
      <c r="Y37" s="31"/>
      <c r="Z37" s="33"/>
      <c r="AA37" s="33"/>
      <c r="AB37" s="33"/>
    </row>
    <row r="38" spans="1:28" s="5" customFormat="1" ht="31.5" customHeight="1">
      <c r="A38" s="13"/>
      <c r="B38" s="24" t="s">
        <v>5</v>
      </c>
      <c r="C38" s="25" t="s">
        <v>90</v>
      </c>
      <c r="D38" s="71" t="s">
        <v>91</v>
      </c>
      <c r="E38" s="47">
        <f>E42+E39</f>
        <v>26064.600000000002</v>
      </c>
      <c r="F38" s="47">
        <f>F39+F42</f>
        <v>25165.7</v>
      </c>
      <c r="G38" s="41">
        <f>F38/E38*100</f>
        <v>96.55126109742716</v>
      </c>
      <c r="H38" s="31"/>
      <c r="I38" s="31"/>
      <c r="J38" s="31"/>
      <c r="K38" s="32"/>
      <c r="L38" s="31"/>
      <c r="M38" s="31"/>
      <c r="N38" s="31"/>
      <c r="O38" s="32"/>
      <c r="P38" s="31"/>
      <c r="Q38" s="31"/>
      <c r="R38" s="31"/>
      <c r="S38" s="32"/>
      <c r="T38" s="31"/>
      <c r="U38" s="31"/>
      <c r="V38" s="31"/>
      <c r="W38" s="32"/>
      <c r="X38" s="31"/>
      <c r="Y38" s="31"/>
      <c r="Z38" s="33"/>
      <c r="AA38" s="33"/>
      <c r="AB38" s="33"/>
    </row>
    <row r="39" spans="1:28" s="5" customFormat="1" ht="42.75">
      <c r="A39" s="13"/>
      <c r="B39" s="24" t="s">
        <v>5</v>
      </c>
      <c r="C39" s="25" t="s">
        <v>92</v>
      </c>
      <c r="D39" s="71" t="s">
        <v>93</v>
      </c>
      <c r="E39" s="47">
        <f>E40</f>
        <v>794.4</v>
      </c>
      <c r="F39" s="47">
        <f>F40</f>
        <v>794.4</v>
      </c>
      <c r="G39" s="41">
        <f>F39/E39*100</f>
        <v>100</v>
      </c>
      <c r="H39" s="31"/>
      <c r="I39" s="31"/>
      <c r="J39" s="31"/>
      <c r="K39" s="32"/>
      <c r="L39" s="31"/>
      <c r="M39" s="31"/>
      <c r="N39" s="31"/>
      <c r="O39" s="32"/>
      <c r="P39" s="31"/>
      <c r="Q39" s="31"/>
      <c r="R39" s="31"/>
      <c r="S39" s="32"/>
      <c r="T39" s="31"/>
      <c r="U39" s="31"/>
      <c r="V39" s="31"/>
      <c r="W39" s="32"/>
      <c r="X39" s="31"/>
      <c r="Y39" s="31"/>
      <c r="Z39" s="36"/>
      <c r="AA39" s="36"/>
      <c r="AB39" s="36"/>
    </row>
    <row r="40" spans="1:28" s="5" customFormat="1" ht="15">
      <c r="A40" s="13"/>
      <c r="B40" s="24" t="s">
        <v>5</v>
      </c>
      <c r="C40" s="25" t="s">
        <v>94</v>
      </c>
      <c r="D40" s="71" t="s">
        <v>95</v>
      </c>
      <c r="E40" s="47">
        <f>E41</f>
        <v>794.4</v>
      </c>
      <c r="F40" s="47">
        <f>F41</f>
        <v>794.4</v>
      </c>
      <c r="G40" s="41">
        <f>F40/E40*100</f>
        <v>100</v>
      </c>
      <c r="H40" s="31"/>
      <c r="I40" s="31"/>
      <c r="J40" s="31"/>
      <c r="K40" s="32"/>
      <c r="L40" s="31"/>
      <c r="M40" s="31"/>
      <c r="N40" s="31"/>
      <c r="O40" s="32"/>
      <c r="P40" s="31"/>
      <c r="Q40" s="31"/>
      <c r="R40" s="31"/>
      <c r="S40" s="32"/>
      <c r="T40" s="31"/>
      <c r="U40" s="31"/>
      <c r="V40" s="31"/>
      <c r="W40" s="32"/>
      <c r="X40" s="31"/>
      <c r="Y40" s="31"/>
      <c r="Z40" s="36"/>
      <c r="AA40" s="36"/>
      <c r="AB40" s="36"/>
    </row>
    <row r="41" spans="1:28" s="5" customFormat="1" ht="45">
      <c r="A41" s="13"/>
      <c r="B41" s="27" t="s">
        <v>30</v>
      </c>
      <c r="C41" s="28" t="s">
        <v>96</v>
      </c>
      <c r="D41" s="77" t="s">
        <v>97</v>
      </c>
      <c r="E41" s="45">
        <v>794.4</v>
      </c>
      <c r="F41" s="45">
        <v>794.4</v>
      </c>
      <c r="G41" s="44">
        <f>F41/E41*100</f>
        <v>100</v>
      </c>
      <c r="H41" s="31"/>
      <c r="I41" s="31"/>
      <c r="J41" s="31"/>
      <c r="K41" s="32"/>
      <c r="L41" s="31"/>
      <c r="M41" s="31"/>
      <c r="N41" s="31"/>
      <c r="O41" s="32"/>
      <c r="P41" s="31"/>
      <c r="Q41" s="31"/>
      <c r="R41" s="31"/>
      <c r="S41" s="32"/>
      <c r="T41" s="31"/>
      <c r="U41" s="31"/>
      <c r="V41" s="31"/>
      <c r="W41" s="32"/>
      <c r="X41" s="31"/>
      <c r="Y41" s="31"/>
      <c r="Z41" s="36"/>
      <c r="AA41" s="36"/>
      <c r="AB41" s="36"/>
    </row>
    <row r="42" spans="1:28" s="5" customFormat="1" ht="28.5">
      <c r="A42" s="13"/>
      <c r="B42" s="24" t="s">
        <v>5</v>
      </c>
      <c r="C42" s="25" t="s">
        <v>69</v>
      </c>
      <c r="D42" s="53" t="s">
        <v>28</v>
      </c>
      <c r="E42" s="47">
        <f>E43+E46</f>
        <v>25270.2</v>
      </c>
      <c r="F42" s="43">
        <f>F43+F46</f>
        <v>24371.3</v>
      </c>
      <c r="G42" s="47">
        <f aca="true" t="shared" si="2" ref="G42:G51">F42/E42*100</f>
        <v>96.44284572342126</v>
      </c>
      <c r="H42" s="34"/>
      <c r="I42" s="34"/>
      <c r="J42" s="34"/>
      <c r="K42" s="35"/>
      <c r="L42" s="34"/>
      <c r="M42" s="34"/>
      <c r="N42" s="34"/>
      <c r="O42" s="35"/>
      <c r="P42" s="34"/>
      <c r="Q42" s="34"/>
      <c r="R42" s="34"/>
      <c r="S42" s="35"/>
      <c r="T42" s="34"/>
      <c r="U42" s="34"/>
      <c r="V42" s="34"/>
      <c r="W42" s="35"/>
      <c r="X42" s="34"/>
      <c r="Y42" s="31"/>
      <c r="Z42" s="36"/>
      <c r="AA42" s="36"/>
      <c r="AB42" s="36"/>
    </row>
    <row r="43" spans="1:28" s="5" customFormat="1" ht="63.75" customHeight="1">
      <c r="A43" s="13"/>
      <c r="B43" s="24" t="s">
        <v>5</v>
      </c>
      <c r="C43" s="25" t="s">
        <v>70</v>
      </c>
      <c r="D43" s="53" t="s">
        <v>59</v>
      </c>
      <c r="E43" s="47">
        <f>E44+E45</f>
        <v>5057.8</v>
      </c>
      <c r="F43" s="47">
        <f>F44+F45</f>
        <v>5057.8</v>
      </c>
      <c r="G43" s="47">
        <f t="shared" si="2"/>
        <v>100</v>
      </c>
      <c r="H43" s="34"/>
      <c r="I43" s="34"/>
      <c r="J43" s="34"/>
      <c r="K43" s="35"/>
      <c r="L43" s="34"/>
      <c r="M43" s="34"/>
      <c r="N43" s="34"/>
      <c r="O43" s="35"/>
      <c r="P43" s="34"/>
      <c r="Q43" s="34"/>
      <c r="R43" s="34"/>
      <c r="S43" s="35"/>
      <c r="T43" s="34"/>
      <c r="U43" s="34"/>
      <c r="V43" s="34"/>
      <c r="W43" s="35"/>
      <c r="X43" s="34"/>
      <c r="Y43" s="31"/>
      <c r="Z43" s="36"/>
      <c r="AA43" s="36"/>
      <c r="AB43" s="36"/>
    </row>
    <row r="44" spans="1:28" s="5" customFormat="1" ht="79.5" customHeight="1">
      <c r="A44" s="13"/>
      <c r="B44" s="27" t="s">
        <v>30</v>
      </c>
      <c r="C44" s="28" t="s">
        <v>71</v>
      </c>
      <c r="D44" s="54" t="s">
        <v>54</v>
      </c>
      <c r="E44" s="45">
        <v>5050.6</v>
      </c>
      <c r="F44" s="46">
        <v>5050.6</v>
      </c>
      <c r="G44" s="45">
        <f t="shared" si="2"/>
        <v>100</v>
      </c>
      <c r="H44" s="34"/>
      <c r="I44" s="34"/>
      <c r="J44" s="34"/>
      <c r="K44" s="35"/>
      <c r="L44" s="34"/>
      <c r="M44" s="34"/>
      <c r="N44" s="34"/>
      <c r="O44" s="35"/>
      <c r="P44" s="34"/>
      <c r="Q44" s="34"/>
      <c r="R44" s="34"/>
      <c r="S44" s="35"/>
      <c r="T44" s="34"/>
      <c r="U44" s="34"/>
      <c r="V44" s="34"/>
      <c r="W44" s="35"/>
      <c r="X44" s="34"/>
      <c r="Y44" s="31"/>
      <c r="Z44" s="36"/>
      <c r="AA44" s="36"/>
      <c r="AB44" s="36"/>
    </row>
    <row r="45" spans="1:28" s="5" customFormat="1" ht="105.75" customHeight="1">
      <c r="A45" s="13"/>
      <c r="B45" s="27" t="s">
        <v>30</v>
      </c>
      <c r="C45" s="28" t="s">
        <v>72</v>
      </c>
      <c r="D45" s="54" t="s">
        <v>64</v>
      </c>
      <c r="E45" s="45">
        <v>7.2</v>
      </c>
      <c r="F45" s="44">
        <v>7.2</v>
      </c>
      <c r="G45" s="45">
        <f t="shared" si="2"/>
        <v>100</v>
      </c>
      <c r="H45" s="37"/>
      <c r="I45" s="37"/>
      <c r="J45" s="37"/>
      <c r="K45" s="32"/>
      <c r="L45" s="34"/>
      <c r="M45" s="34"/>
      <c r="N45" s="34"/>
      <c r="O45" s="32"/>
      <c r="P45" s="34"/>
      <c r="Q45" s="34"/>
      <c r="R45" s="34"/>
      <c r="S45" s="32"/>
      <c r="T45" s="34"/>
      <c r="U45" s="34"/>
      <c r="V45" s="34"/>
      <c r="W45" s="32"/>
      <c r="X45" s="34"/>
      <c r="Y45" s="31"/>
      <c r="Z45" s="36"/>
      <c r="AA45" s="36"/>
      <c r="AB45" s="36"/>
    </row>
    <row r="46" spans="1:28" s="5" customFormat="1" ht="87.75" customHeight="1">
      <c r="A46" s="13"/>
      <c r="B46" s="24" t="s">
        <v>5</v>
      </c>
      <c r="C46" s="25" t="s">
        <v>73</v>
      </c>
      <c r="D46" s="26" t="s">
        <v>60</v>
      </c>
      <c r="E46" s="47">
        <f>E47+E48</f>
        <v>20212.4</v>
      </c>
      <c r="F46" s="43">
        <f>F47+F48</f>
        <v>19313.5</v>
      </c>
      <c r="G46" s="47">
        <f t="shared" si="2"/>
        <v>95.55273000732222</v>
      </c>
      <c r="H46" s="34"/>
      <c r="I46" s="34"/>
      <c r="J46" s="34"/>
      <c r="K46" s="35"/>
      <c r="L46" s="34"/>
      <c r="M46" s="34"/>
      <c r="N46" s="34"/>
      <c r="O46" s="35"/>
      <c r="P46" s="34"/>
      <c r="Q46" s="34"/>
      <c r="R46" s="34"/>
      <c r="S46" s="35"/>
      <c r="T46" s="34"/>
      <c r="U46" s="34"/>
      <c r="V46" s="34"/>
      <c r="W46" s="35"/>
      <c r="X46" s="34"/>
      <c r="Y46" s="31"/>
      <c r="Z46" s="36"/>
      <c r="AA46" s="36"/>
      <c r="AB46" s="36"/>
    </row>
    <row r="47" spans="1:28" s="2" customFormat="1" ht="48.75" customHeight="1">
      <c r="A47" s="8"/>
      <c r="B47" s="27" t="s">
        <v>30</v>
      </c>
      <c r="C47" s="28" t="s">
        <v>74</v>
      </c>
      <c r="D47" s="29" t="s">
        <v>55</v>
      </c>
      <c r="E47" s="45">
        <v>12332.5</v>
      </c>
      <c r="F47" s="44">
        <v>11923.9</v>
      </c>
      <c r="G47" s="45">
        <f t="shared" si="2"/>
        <v>96.68680316237584</v>
      </c>
      <c r="H47" s="37"/>
      <c r="I47" s="37"/>
      <c r="J47" s="37"/>
      <c r="K47" s="32"/>
      <c r="L47" s="34"/>
      <c r="M47" s="34"/>
      <c r="N47" s="34"/>
      <c r="O47" s="32"/>
      <c r="P47" s="34"/>
      <c r="Q47" s="34"/>
      <c r="R47" s="34"/>
      <c r="S47" s="32"/>
      <c r="T47" s="34"/>
      <c r="U47" s="34"/>
      <c r="V47" s="34"/>
      <c r="W47" s="32"/>
      <c r="X47" s="34"/>
      <c r="Y47" s="31"/>
      <c r="Z47" s="36"/>
      <c r="AA47" s="36"/>
      <c r="AB47" s="36"/>
    </row>
    <row r="48" spans="1:28" ht="60">
      <c r="A48" s="8"/>
      <c r="B48" s="27" t="s">
        <v>30</v>
      </c>
      <c r="C48" s="28" t="s">
        <v>75</v>
      </c>
      <c r="D48" s="29" t="s">
        <v>56</v>
      </c>
      <c r="E48" s="45">
        <v>7879.9</v>
      </c>
      <c r="F48" s="44">
        <v>7389.6</v>
      </c>
      <c r="G48" s="45">
        <f t="shared" si="2"/>
        <v>93.7778398203023</v>
      </c>
      <c r="H48" s="37"/>
      <c r="I48" s="37"/>
      <c r="J48" s="37"/>
      <c r="K48" s="32"/>
      <c r="L48" s="34"/>
      <c r="M48" s="34"/>
      <c r="N48" s="34"/>
      <c r="O48" s="32"/>
      <c r="P48" s="34"/>
      <c r="Q48" s="34"/>
      <c r="R48" s="34"/>
      <c r="S48" s="32"/>
      <c r="T48" s="34"/>
      <c r="U48" s="34"/>
      <c r="V48" s="34"/>
      <c r="W48" s="32"/>
      <c r="X48" s="34"/>
      <c r="Y48" s="31"/>
      <c r="Z48" s="36"/>
      <c r="AA48" s="36"/>
      <c r="AB48" s="36"/>
    </row>
    <row r="49" spans="1:28" ht="57" hidden="1">
      <c r="A49" s="8"/>
      <c r="B49" s="75" t="s">
        <v>5</v>
      </c>
      <c r="C49" s="76" t="s">
        <v>81</v>
      </c>
      <c r="D49" s="71" t="s">
        <v>82</v>
      </c>
      <c r="E49" s="47">
        <v>0</v>
      </c>
      <c r="F49" s="41">
        <f>F50</f>
        <v>0</v>
      </c>
      <c r="G49" s="47">
        <v>0</v>
      </c>
      <c r="H49" s="37"/>
      <c r="I49" s="37"/>
      <c r="J49" s="37"/>
      <c r="K49" s="32"/>
      <c r="L49" s="34"/>
      <c r="M49" s="34"/>
      <c r="N49" s="34"/>
      <c r="O49" s="32"/>
      <c r="P49" s="34"/>
      <c r="Q49" s="34"/>
      <c r="R49" s="34"/>
      <c r="S49" s="32"/>
      <c r="T49" s="34"/>
      <c r="U49" s="34"/>
      <c r="V49" s="34"/>
      <c r="W49" s="32"/>
      <c r="X49" s="34"/>
      <c r="Y49" s="31"/>
      <c r="Z49" s="36"/>
      <c r="AA49" s="36"/>
      <c r="AB49" s="36"/>
    </row>
    <row r="50" spans="1:28" ht="78.75" customHeight="1" hidden="1">
      <c r="A50" s="8"/>
      <c r="B50" s="73" t="s">
        <v>30</v>
      </c>
      <c r="C50" s="74" t="s">
        <v>83</v>
      </c>
      <c r="D50" s="72" t="s">
        <v>84</v>
      </c>
      <c r="E50" s="45">
        <v>0</v>
      </c>
      <c r="F50" s="44">
        <v>0</v>
      </c>
      <c r="G50" s="45">
        <v>0</v>
      </c>
      <c r="H50" s="37"/>
      <c r="I50" s="37"/>
      <c r="J50" s="37"/>
      <c r="K50" s="32"/>
      <c r="L50" s="34"/>
      <c r="M50" s="34"/>
      <c r="N50" s="34"/>
      <c r="O50" s="32"/>
      <c r="P50" s="34"/>
      <c r="Q50" s="34"/>
      <c r="R50" s="34"/>
      <c r="S50" s="32"/>
      <c r="T50" s="34"/>
      <c r="U50" s="34"/>
      <c r="V50" s="34"/>
      <c r="W50" s="32"/>
      <c r="X50" s="34"/>
      <c r="Y50" s="31"/>
      <c r="Z50" s="36"/>
      <c r="AA50" s="36"/>
      <c r="AB50" s="36"/>
    </row>
    <row r="51" spans="1:7" ht="15.75">
      <c r="A51" s="20"/>
      <c r="B51" s="20"/>
      <c r="C51" s="20"/>
      <c r="D51" s="17" t="s">
        <v>29</v>
      </c>
      <c r="E51" s="14">
        <f>E9+E37</f>
        <v>116607.1</v>
      </c>
      <c r="F51" s="14">
        <f>F9+F37</f>
        <v>114758.7</v>
      </c>
      <c r="G51" s="14">
        <f t="shared" si="2"/>
        <v>98.4148478094387</v>
      </c>
    </row>
  </sheetData>
  <sheetProtection/>
  <mergeCells count="9">
    <mergeCell ref="A3:G4"/>
    <mergeCell ref="D1:F1"/>
    <mergeCell ref="A6:A8"/>
    <mergeCell ref="B6:C8"/>
    <mergeCell ref="D6:D8"/>
    <mergeCell ref="E6:E8"/>
    <mergeCell ref="F6:F8"/>
    <mergeCell ref="G6:G8"/>
    <mergeCell ref="E2:F2"/>
  </mergeCells>
  <printOptions horizontalCentered="1"/>
  <pageMargins left="0.15748031496062992" right="0.15748031496062992" top="0.31496062992125984" bottom="0.1968503937007874" header="0.3937007874015748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Cherkasskaya</cp:lastModifiedBy>
  <cp:lastPrinted>2020-03-13T08:31:10Z</cp:lastPrinted>
  <dcterms:created xsi:type="dcterms:W3CDTF">1996-10-08T23:32:33Z</dcterms:created>
  <dcterms:modified xsi:type="dcterms:W3CDTF">2020-03-13T08:31:15Z</dcterms:modified>
  <cp:category/>
  <cp:version/>
  <cp:contentType/>
  <cp:contentStatus/>
</cp:coreProperties>
</file>